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<sst xmlns="http://schemas.openxmlformats.org/spreadsheetml/2006/main" count="173" uniqueCount="92">
  <si>
    <t xml:space="preserve">Rozpočet rok 2025</t>
  </si>
  <si>
    <t xml:space="preserve">schválený</t>
  </si>
  <si>
    <t xml:space="preserve">Název p.o.: Dům dětí a mládeže Uherský Brod, příspěvková organizace</t>
  </si>
  <si>
    <t xml:space="preserve">IČ: 86770713</t>
  </si>
  <si>
    <t xml:space="preserve">NÁKLADY</t>
  </si>
  <si>
    <t xml:space="preserve">Kč</t>
  </si>
  <si>
    <t xml:space="preserve">SU</t>
  </si>
  <si>
    <t xml:space="preserve">AU</t>
  </si>
  <si>
    <t xml:space="preserve">Název</t>
  </si>
  <si>
    <t xml:space="preserve">ÚSC - 2025</t>
  </si>
  <si>
    <t xml:space="preserve">Státní rozpočet - 2025</t>
  </si>
  <si>
    <t xml:space="preserve">DČ-2025</t>
  </si>
  <si>
    <t xml:space="preserve">Celkem 2025</t>
  </si>
  <si>
    <t xml:space="preserve">Dotace Zřizovatele</t>
  </si>
  <si>
    <t xml:space="preserve">Vlastní činost</t>
  </si>
  <si>
    <t xml:space="preserve">MŠMT/MPSV</t>
  </si>
  <si>
    <t xml:space="preserve">Projekty</t>
  </si>
  <si>
    <t xml:space="preserve">Doplňková činnost</t>
  </si>
  <si>
    <t xml:space="preserve">Schválený</t>
  </si>
  <si>
    <t xml:space="preserve">RZ č. 1</t>
  </si>
  <si>
    <t xml:space="preserve">RZ č. 2</t>
  </si>
  <si>
    <t xml:space="preserve">RZ celkem</t>
  </si>
  <si>
    <t xml:space="preserve">Upravený</t>
  </si>
  <si>
    <t xml:space="preserve">Navrhovaný</t>
  </si>
  <si>
    <t xml:space="preserve">501</t>
  </si>
  <si>
    <t xml:space="preserve">Spotřeba materiálu</t>
  </si>
  <si>
    <t xml:space="preserve">502</t>
  </si>
  <si>
    <t xml:space="preserve">Spotřeba energie</t>
  </si>
  <si>
    <t xml:space="preserve">504</t>
  </si>
  <si>
    <t xml:space="preserve">Prodané zboží</t>
  </si>
  <si>
    <t xml:space="preserve">511</t>
  </si>
  <si>
    <t xml:space="preserve">Opravy a udržování</t>
  </si>
  <si>
    <t xml:space="preserve">512</t>
  </si>
  <si>
    <t xml:space="preserve">Cestovné</t>
  </si>
  <si>
    <t xml:space="preserve">513</t>
  </si>
  <si>
    <t xml:space="preserve">Náklady na reprezentaci</t>
  </si>
  <si>
    <t xml:space="preserve">518</t>
  </si>
  <si>
    <t xml:space="preserve">Ostatní služby</t>
  </si>
  <si>
    <t xml:space="preserve">521</t>
  </si>
  <si>
    <t xml:space="preserve">Mzdové náklady</t>
  </si>
  <si>
    <t xml:space="preserve">524</t>
  </si>
  <si>
    <t xml:space="preserve">Zákonné sociální pojištění</t>
  </si>
  <si>
    <t xml:space="preserve">525</t>
  </si>
  <si>
    <t xml:space="preserve">Jiné sociální pojištění</t>
  </si>
  <si>
    <t xml:space="preserve">527</t>
  </si>
  <si>
    <t xml:space="preserve">Zákonné sociální náklady</t>
  </si>
  <si>
    <t xml:space="preserve">531</t>
  </si>
  <si>
    <t xml:space="preserve">Daň silniční</t>
  </si>
  <si>
    <t xml:space="preserve">538</t>
  </si>
  <si>
    <t xml:space="preserve">Jiné daně a poplatky</t>
  </si>
  <si>
    <t xml:space="preserve">542</t>
  </si>
  <si>
    <t xml:space="preserve">Jiné pokuty a penále</t>
  </si>
  <si>
    <t xml:space="preserve">549</t>
  </si>
  <si>
    <t xml:space="preserve">Ostatní náklady z činnosti</t>
  </si>
  <si>
    <t xml:space="preserve">551</t>
  </si>
  <si>
    <t xml:space="preserve">Odpisy dlouhodobého majetku</t>
  </si>
  <si>
    <t xml:space="preserve">558</t>
  </si>
  <si>
    <t xml:space="preserve">Náklady z drobného dlouhodobého majetku</t>
  </si>
  <si>
    <t xml:space="preserve">563</t>
  </si>
  <si>
    <t xml:space="preserve">Kurzové ztráty</t>
  </si>
  <si>
    <t xml:space="preserve">569</t>
  </si>
  <si>
    <t xml:space="preserve">Ostatní finanční náklady</t>
  </si>
  <si>
    <t xml:space="preserve">591</t>
  </si>
  <si>
    <t xml:space="preserve">Daň z příjmu</t>
  </si>
  <si>
    <t xml:space="preserve">595</t>
  </si>
  <si>
    <t xml:space="preserve">Dodatečné odvody daně z příjmu</t>
  </si>
  <si>
    <t xml:space="preserve">CELKEM NÁKLADY</t>
  </si>
  <si>
    <t xml:space="preserve">VÝNOSY</t>
  </si>
  <si>
    <t xml:space="preserve">ÚSC - 2023</t>
  </si>
  <si>
    <t xml:space="preserve">Státní rozpočet - 2023</t>
  </si>
  <si>
    <t xml:space="preserve">DČ-2023</t>
  </si>
  <si>
    <t xml:space="preserve">Celkem 2021</t>
  </si>
  <si>
    <t xml:space="preserve">602</t>
  </si>
  <si>
    <t xml:space="preserve">Výnosy z prodeje služeb</t>
  </si>
  <si>
    <t xml:space="preserve">603</t>
  </si>
  <si>
    <t xml:space="preserve">Výnosy z pronájmu</t>
  </si>
  <si>
    <t xml:space="preserve">604</t>
  </si>
  <si>
    <t xml:space="preserve">Výnosy z prodaného zboží</t>
  </si>
  <si>
    <t xml:space="preserve">609</t>
  </si>
  <si>
    <t xml:space="preserve">Jiné výnosy z vlastních výkonů</t>
  </si>
  <si>
    <t xml:space="preserve">648</t>
  </si>
  <si>
    <t xml:space="preserve">Čerpání fondů</t>
  </si>
  <si>
    <t xml:space="preserve">649</t>
  </si>
  <si>
    <t xml:space="preserve">Ostatní výnosy z činnosti</t>
  </si>
  <si>
    <t xml:space="preserve">662</t>
  </si>
  <si>
    <t xml:space="preserve">Úroky</t>
  </si>
  <si>
    <t xml:space="preserve">669</t>
  </si>
  <si>
    <t xml:space="preserve">Ostatní finanční výnosy</t>
  </si>
  <si>
    <t xml:space="preserve">672</t>
  </si>
  <si>
    <t xml:space="preserve">Výnosy z nároků na prostředky rozpočtů</t>
  </si>
  <si>
    <t xml:space="preserve">CELKEM VÝNOSY</t>
  </si>
  <si>
    <t xml:space="preserve">VÝSLEDEK (výnosy - náklady)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</si>
</sst>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.00_ ;[RED]\-#,##0.00\ "/>
  </numFmts>
  <fonts count="1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2"/>
      <charset val="238"/>
    </font>
    <font>
      <b val="true"/>
      <sz val="22"/>
      <color rgb="FF000000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i val="true"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 val="true"/>
      <i val="true"/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 val="true"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376092"/>
        <bgColor rgb="FF333399"/>
      </patternFill>
    </fill>
    <fill>
      <patternFill patternType="solid">
        <fgColor rgb="FFC0504D"/>
        <bgColor rgb="FF993300"/>
      </patternFill>
    </fill>
    <fill>
      <patternFill patternType="solid">
        <fgColor rgb="FF7030A0"/>
        <bgColor rgb="FF333399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7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7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7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7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7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6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376092"/>
      <rgbColor rgb="FFA6A6A6"/>
      <rgbColor rgb="FF003366"/>
      <rgbColor rgb="FF339966"/>
      <rgbColor rgb="FF003300"/>
      <rgbColor rgb="FF333300"/>
      <rgbColor rgb="FF993300"/>
      <rgbColor rgb="FFC0504D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859375" defaultRowHeight="14.2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3.71"/>
    <col collapsed="false" customWidth="true" hidden="false" outlineLevel="0" max="3" min="3" style="1" width="50.15"/>
    <col collapsed="false" customWidth="true" hidden="false" outlineLevel="0" max="4" min="4" style="2" width="14.86"/>
    <col collapsed="false" customWidth="true" hidden="false" outlineLevel="0" max="8" min="5" style="2" width="13.29"/>
    <col collapsed="false" customWidth="true" hidden="false" outlineLevel="0" max="10" min="9" style="2" width="14.14"/>
    <col collapsed="false" customWidth="true" hidden="false" outlineLevel="0" max="11" min="11" style="2" width="12.29"/>
    <col collapsed="false" customWidth="true" hidden="false" outlineLevel="0" max="12" min="12" style="2" width="14.71"/>
    <col collapsed="false" customWidth="true" hidden="false" outlineLevel="0" max="13" min="13" style="2" width="14.14"/>
    <col collapsed="false" customWidth="true" hidden="false" outlineLevel="0" max="16" min="14" style="2" width="13.29"/>
    <col collapsed="false" customWidth="true" hidden="false" outlineLevel="0" max="20" min="17" style="2" width="12.29"/>
    <col collapsed="false" customWidth="true" hidden="false" outlineLevel="0" max="23" min="21" style="2" width="14.29"/>
    <col collapsed="false" customWidth="true" hidden="false" outlineLevel="0" max="24" min="24" style="3" width="11"/>
    <col collapsed="false" customWidth="false" hidden="false" outlineLevel="0" max="16384" min="25" style="3" width="8.86"/>
  </cols>
  <sheetData>
    <row r="1" customFormat="false" ht="27.75" hidden="false" customHeight="false" outlineLevel="0" collapsed="false">
      <c r="C1" s="4" t="s">
        <v>0</v>
      </c>
      <c r="D1" s="2" t="s">
        <v>1</v>
      </c>
      <c r="X1" s="5"/>
    </row>
    <row r="2" customFormat="false" ht="15" hidden="false" customHeight="false" outlineLevel="0" collapsed="false">
      <c r="A2" s="6" t="s">
        <v>2</v>
      </c>
      <c r="C2" s="7"/>
      <c r="X2" s="5"/>
    </row>
    <row r="3" customFormat="false" ht="15" hidden="false" customHeight="false" outlineLevel="0" collapsed="false">
      <c r="A3" s="6" t="s">
        <v>3</v>
      </c>
      <c r="C3" s="7"/>
      <c r="X3" s="5"/>
    </row>
    <row r="4" customFormat="false" ht="15" hidden="false" customHeight="false" outlineLevel="0" collapsed="false">
      <c r="C4" s="7"/>
      <c r="X4" s="5"/>
    </row>
    <row r="5" customFormat="false" ht="15.75" hidden="false" customHeight="false" outlineLevel="0" collapsed="false">
      <c r="A5" s="7" t="s">
        <v>4</v>
      </c>
      <c r="D5" s="8" t="s">
        <v>5</v>
      </c>
      <c r="E5" s="8" t="s">
        <v>5</v>
      </c>
      <c r="F5" s="8" t="s">
        <v>5</v>
      </c>
      <c r="G5" s="8" t="s">
        <v>5</v>
      </c>
      <c r="H5" s="8" t="s">
        <v>5</v>
      </c>
      <c r="I5" s="8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8" t="s">
        <v>5</v>
      </c>
      <c r="O5" s="8" t="s">
        <v>5</v>
      </c>
      <c r="P5" s="8" t="s">
        <v>5</v>
      </c>
      <c r="Q5" s="8" t="s">
        <v>5</v>
      </c>
      <c r="R5" s="8" t="s">
        <v>5</v>
      </c>
      <c r="S5" s="8" t="s">
        <v>5</v>
      </c>
      <c r="T5" s="8" t="s">
        <v>5</v>
      </c>
      <c r="U5" s="8" t="s">
        <v>5</v>
      </c>
      <c r="V5" s="8" t="s">
        <v>5</v>
      </c>
      <c r="W5" s="8" t="s">
        <v>5</v>
      </c>
      <c r="X5" s="5"/>
    </row>
    <row r="6" customFormat="false" ht="15" hidden="false" customHeight="false" outlineLevel="0" collapsed="false">
      <c r="A6" s="9" t="s">
        <v>6</v>
      </c>
      <c r="B6" s="10" t="s">
        <v>7</v>
      </c>
      <c r="C6" s="11" t="s">
        <v>8</v>
      </c>
      <c r="D6" s="12" t="s">
        <v>9</v>
      </c>
      <c r="E6" s="12"/>
      <c r="F6" s="12"/>
      <c r="G6" s="12"/>
      <c r="H6" s="12"/>
      <c r="I6" s="12"/>
      <c r="J6" s="12"/>
      <c r="K6" s="12"/>
      <c r="L6" s="12"/>
      <c r="M6" s="12"/>
      <c r="N6" s="13" t="s">
        <v>10</v>
      </c>
      <c r="O6" s="13"/>
      <c r="P6" s="13"/>
      <c r="Q6" s="13"/>
      <c r="R6" s="14" t="s">
        <v>11</v>
      </c>
      <c r="S6" s="14"/>
      <c r="T6" s="14"/>
      <c r="U6" s="15" t="s">
        <v>12</v>
      </c>
      <c r="V6" s="15"/>
      <c r="W6" s="15"/>
      <c r="X6" s="5"/>
    </row>
    <row r="7" customFormat="false" ht="14.25" hidden="false" customHeight="false" outlineLevel="0" collapsed="false">
      <c r="A7" s="16"/>
      <c r="B7" s="17"/>
      <c r="C7" s="18"/>
      <c r="D7" s="19" t="s">
        <v>13</v>
      </c>
      <c r="E7" s="19"/>
      <c r="F7" s="19"/>
      <c r="G7" s="19"/>
      <c r="H7" s="19"/>
      <c r="I7" s="19" t="s">
        <v>14</v>
      </c>
      <c r="J7" s="19"/>
      <c r="K7" s="19"/>
      <c r="L7" s="19"/>
      <c r="M7" s="19"/>
      <c r="N7" s="19" t="s">
        <v>15</v>
      </c>
      <c r="O7" s="19"/>
      <c r="P7" s="19"/>
      <c r="Q7" s="20" t="s">
        <v>16</v>
      </c>
      <c r="R7" s="19" t="s">
        <v>17</v>
      </c>
      <c r="S7" s="19"/>
      <c r="T7" s="19"/>
      <c r="U7" s="21"/>
      <c r="V7" s="21"/>
      <c r="W7" s="21"/>
      <c r="X7" s="5"/>
    </row>
    <row r="8" customFormat="false" ht="15" hidden="false" customHeight="false" outlineLevel="0" collapsed="false">
      <c r="A8" s="22"/>
      <c r="B8" s="23"/>
      <c r="C8" s="24"/>
      <c r="D8" s="25" t="s">
        <v>18</v>
      </c>
      <c r="E8" s="26" t="s">
        <v>19</v>
      </c>
      <c r="F8" s="26" t="s">
        <v>20</v>
      </c>
      <c r="G8" s="26" t="s">
        <v>21</v>
      </c>
      <c r="H8" s="27" t="s">
        <v>22</v>
      </c>
      <c r="I8" s="25" t="s">
        <v>23</v>
      </c>
      <c r="J8" s="26" t="s">
        <v>19</v>
      </c>
      <c r="K8" s="26" t="s">
        <v>20</v>
      </c>
      <c r="L8" s="26" t="s">
        <v>21</v>
      </c>
      <c r="M8" s="27" t="s">
        <v>22</v>
      </c>
      <c r="N8" s="25" t="s">
        <v>23</v>
      </c>
      <c r="O8" s="28" t="s">
        <v>21</v>
      </c>
      <c r="P8" s="29" t="s">
        <v>22</v>
      </c>
      <c r="Q8" s="29" t="s">
        <v>18</v>
      </c>
      <c r="R8" s="25" t="s">
        <v>23</v>
      </c>
      <c r="S8" s="30" t="s">
        <v>21</v>
      </c>
      <c r="T8" s="29" t="s">
        <v>22</v>
      </c>
      <c r="U8" s="25" t="s">
        <v>23</v>
      </c>
      <c r="V8" s="30" t="s">
        <v>21</v>
      </c>
      <c r="W8" s="29" t="s">
        <v>22</v>
      </c>
      <c r="X8" s="5"/>
    </row>
    <row r="9" customFormat="false" ht="14.25" hidden="false" customHeight="false" outlineLevel="0" collapsed="false">
      <c r="A9" s="31" t="s">
        <v>24</v>
      </c>
      <c r="B9" s="32"/>
      <c r="C9" s="33" t="s">
        <v>25</v>
      </c>
      <c r="D9" s="34" t="n">
        <v>142000</v>
      </c>
      <c r="E9" s="35"/>
      <c r="F9" s="36"/>
      <c r="G9" s="37" t="n">
        <f aca="false">SUM(E9:F9)</f>
        <v>0</v>
      </c>
      <c r="H9" s="38" t="n">
        <f aca="false">+D9+G9</f>
        <v>142000</v>
      </c>
      <c r="I9" s="34" t="n">
        <v>550000</v>
      </c>
      <c r="J9" s="35"/>
      <c r="K9" s="36"/>
      <c r="L9" s="39"/>
      <c r="M9" s="38" t="n">
        <f aca="false">+I9+L9</f>
        <v>550000</v>
      </c>
      <c r="N9" s="34"/>
      <c r="O9" s="35"/>
      <c r="P9" s="40" t="n">
        <f aca="false">+N9+O9</f>
        <v>0</v>
      </c>
      <c r="Q9" s="41"/>
      <c r="R9" s="34" t="n">
        <v>95000</v>
      </c>
      <c r="S9" s="35"/>
      <c r="T9" s="40" t="n">
        <f aca="false">+R9+S9</f>
        <v>95000</v>
      </c>
      <c r="U9" s="42" t="n">
        <f aca="false">+D9+I9+N9+Q9+R9</f>
        <v>787000</v>
      </c>
      <c r="V9" s="39" t="n">
        <f aca="false">+G9+L9+O9+S9</f>
        <v>0</v>
      </c>
      <c r="W9" s="40" t="n">
        <f aca="false">+H9+M9+P9+Q9+T9</f>
        <v>787000</v>
      </c>
      <c r="X9" s="43"/>
    </row>
    <row r="10" customFormat="false" ht="14.25" hidden="false" customHeight="false" outlineLevel="0" collapsed="false">
      <c r="A10" s="44" t="s">
        <v>26</v>
      </c>
      <c r="B10" s="45"/>
      <c r="C10" s="46" t="s">
        <v>27</v>
      </c>
      <c r="D10" s="34" t="n">
        <v>800000</v>
      </c>
      <c r="E10" s="35"/>
      <c r="F10" s="35"/>
      <c r="G10" s="37" t="n">
        <f aca="false">SUM(E10:F10)</f>
        <v>0</v>
      </c>
      <c r="H10" s="38" t="n">
        <f aca="false">+D10+G10</f>
        <v>800000</v>
      </c>
      <c r="I10" s="34" t="n">
        <v>124000</v>
      </c>
      <c r="J10" s="35"/>
      <c r="K10" s="35"/>
      <c r="L10" s="39"/>
      <c r="M10" s="38" t="n">
        <f aca="false">+I10+L10</f>
        <v>124000</v>
      </c>
      <c r="N10" s="34"/>
      <c r="O10" s="35"/>
      <c r="P10" s="40" t="n">
        <f aca="false">+N10+O10</f>
        <v>0</v>
      </c>
      <c r="Q10" s="47"/>
      <c r="R10" s="34" t="n">
        <v>200000</v>
      </c>
      <c r="S10" s="35"/>
      <c r="T10" s="40" t="n">
        <f aca="false">+R10+S10</f>
        <v>200000</v>
      </c>
      <c r="U10" s="42" t="n">
        <f aca="false">+D10+I10+N10+Q10+R10</f>
        <v>1124000</v>
      </c>
      <c r="V10" s="39" t="n">
        <f aca="false">+G10+L10+O10+S10</f>
        <v>0</v>
      </c>
      <c r="W10" s="40" t="n">
        <f aca="false">+H10+M10+P10+Q10+T10</f>
        <v>1124000</v>
      </c>
      <c r="X10" s="43"/>
    </row>
    <row r="11" customFormat="false" ht="14.25" hidden="false" customHeight="false" outlineLevel="0" collapsed="false">
      <c r="A11" s="44" t="s">
        <v>28</v>
      </c>
      <c r="B11" s="45"/>
      <c r="C11" s="46" t="s">
        <v>29</v>
      </c>
      <c r="D11" s="34"/>
      <c r="E11" s="48"/>
      <c r="F11" s="35"/>
      <c r="G11" s="37" t="n">
        <f aca="false">SUM(E11:F11)</f>
        <v>0</v>
      </c>
      <c r="H11" s="38" t="n">
        <f aca="false">+D11+G11</f>
        <v>0</v>
      </c>
      <c r="I11" s="34"/>
      <c r="J11" s="48"/>
      <c r="K11" s="35"/>
      <c r="L11" s="39"/>
      <c r="M11" s="38" t="n">
        <f aca="false">+I11+L11</f>
        <v>0</v>
      </c>
      <c r="N11" s="49"/>
      <c r="O11" s="35"/>
      <c r="P11" s="40" t="n">
        <f aca="false">+N11+O11</f>
        <v>0</v>
      </c>
      <c r="Q11" s="47"/>
      <c r="R11" s="49"/>
      <c r="S11" s="35"/>
      <c r="T11" s="40" t="n">
        <f aca="false">+R11+S11</f>
        <v>0</v>
      </c>
      <c r="U11" s="42" t="n">
        <f aca="false">+D11+I11+N11+Q11+R11</f>
        <v>0</v>
      </c>
      <c r="V11" s="39" t="n">
        <f aca="false">+G11+L11+O11+S11</f>
        <v>0</v>
      </c>
      <c r="W11" s="40" t="n">
        <f aca="false">+H11+M11+P11+Q11+T11</f>
        <v>0</v>
      </c>
      <c r="X11" s="50"/>
    </row>
    <row r="12" customFormat="false" ht="14.25" hidden="false" customHeight="false" outlineLevel="0" collapsed="false">
      <c r="A12" s="44" t="s">
        <v>30</v>
      </c>
      <c r="B12" s="45"/>
      <c r="C12" s="46" t="s">
        <v>31</v>
      </c>
      <c r="D12" s="34" t="n">
        <v>50000</v>
      </c>
      <c r="E12" s="35"/>
      <c r="F12" s="35"/>
      <c r="G12" s="37" t="n">
        <f aca="false">SUM(E12:F12)</f>
        <v>0</v>
      </c>
      <c r="H12" s="38" t="n">
        <f aca="false">+D12+G12</f>
        <v>50000</v>
      </c>
      <c r="I12" s="34" t="n">
        <v>57000</v>
      </c>
      <c r="J12" s="35"/>
      <c r="K12" s="35"/>
      <c r="L12" s="39"/>
      <c r="M12" s="38" t="n">
        <f aca="false">+I12+L12</f>
        <v>57000</v>
      </c>
      <c r="N12" s="34"/>
      <c r="O12" s="35"/>
      <c r="P12" s="40" t="n">
        <f aca="false">+N12+O12</f>
        <v>0</v>
      </c>
      <c r="Q12" s="47"/>
      <c r="R12" s="34" t="n">
        <v>85000</v>
      </c>
      <c r="S12" s="35"/>
      <c r="T12" s="40" t="n">
        <f aca="false">+R12+S12</f>
        <v>85000</v>
      </c>
      <c r="U12" s="42" t="n">
        <f aca="false">+D12+I12+N12+Q12+R12</f>
        <v>192000</v>
      </c>
      <c r="V12" s="39" t="n">
        <f aca="false">+G12+L12+O12+S12</f>
        <v>0</v>
      </c>
      <c r="W12" s="40" t="n">
        <f aca="false">+H12+M12+P12+Q12+T12</f>
        <v>192000</v>
      </c>
      <c r="X12" s="43"/>
    </row>
    <row r="13" customFormat="false" ht="14.25" hidden="false" customHeight="false" outlineLevel="0" collapsed="false">
      <c r="A13" s="44" t="s">
        <v>32</v>
      </c>
      <c r="B13" s="45"/>
      <c r="C13" s="46" t="s">
        <v>33</v>
      </c>
      <c r="D13" s="34"/>
      <c r="E13" s="35"/>
      <c r="F13" s="35"/>
      <c r="G13" s="37" t="n">
        <f aca="false">SUM(E13:F13)</f>
        <v>0</v>
      </c>
      <c r="H13" s="38" t="n">
        <f aca="false">+D13+G13</f>
        <v>0</v>
      </c>
      <c r="I13" s="34" t="n">
        <v>63000</v>
      </c>
      <c r="J13" s="35"/>
      <c r="K13" s="35"/>
      <c r="L13" s="39"/>
      <c r="M13" s="38" t="n">
        <f aca="false">+I13+L13</f>
        <v>63000</v>
      </c>
      <c r="N13" s="34"/>
      <c r="O13" s="35"/>
      <c r="P13" s="40" t="n">
        <f aca="false">+N13+O13</f>
        <v>0</v>
      </c>
      <c r="Q13" s="47"/>
      <c r="R13" s="34" t="n">
        <v>2000</v>
      </c>
      <c r="S13" s="35"/>
      <c r="T13" s="40" t="n">
        <f aca="false">+R13+S13</f>
        <v>2000</v>
      </c>
      <c r="U13" s="42" t="n">
        <f aca="false">+D13+I13+N13+Q13+R13</f>
        <v>65000</v>
      </c>
      <c r="V13" s="39" t="n">
        <f aca="false">+G13+L13+O13+S13</f>
        <v>0</v>
      </c>
      <c r="W13" s="40" t="n">
        <f aca="false">+H13+M13+P13+Q13+T13</f>
        <v>65000</v>
      </c>
      <c r="X13" s="43"/>
    </row>
    <row r="14" customFormat="false" ht="14.25" hidden="false" customHeight="false" outlineLevel="0" collapsed="false">
      <c r="A14" s="44" t="s">
        <v>34</v>
      </c>
      <c r="B14" s="45"/>
      <c r="C14" s="46" t="s">
        <v>35</v>
      </c>
      <c r="D14" s="34"/>
      <c r="E14" s="35"/>
      <c r="F14" s="35"/>
      <c r="G14" s="37" t="n">
        <f aca="false">SUM(E14:F14)</f>
        <v>0</v>
      </c>
      <c r="H14" s="38" t="n">
        <f aca="false">+D14+G14</f>
        <v>0</v>
      </c>
      <c r="I14" s="34" t="n">
        <v>33000</v>
      </c>
      <c r="J14" s="35"/>
      <c r="K14" s="35"/>
      <c r="L14" s="39"/>
      <c r="M14" s="38" t="n">
        <f aca="false">+I14+L14</f>
        <v>33000</v>
      </c>
      <c r="N14" s="34"/>
      <c r="O14" s="35"/>
      <c r="P14" s="40" t="n">
        <f aca="false">+N14+O14</f>
        <v>0</v>
      </c>
      <c r="Q14" s="47"/>
      <c r="R14" s="34" t="n">
        <v>1000</v>
      </c>
      <c r="S14" s="35"/>
      <c r="T14" s="40" t="n">
        <f aca="false">+R14+S14</f>
        <v>1000</v>
      </c>
      <c r="U14" s="42" t="n">
        <f aca="false">+D14+I14+N14+Q14+R14</f>
        <v>34000</v>
      </c>
      <c r="V14" s="39" t="n">
        <f aca="false">+G14+L14+O14+S14</f>
        <v>0</v>
      </c>
      <c r="W14" s="40" t="n">
        <f aca="false">+H14+M14+P14+Q14+T14</f>
        <v>34000</v>
      </c>
      <c r="X14" s="43"/>
    </row>
    <row r="15" customFormat="false" ht="14.25" hidden="false" customHeight="false" outlineLevel="0" collapsed="false">
      <c r="A15" s="44" t="s">
        <v>36</v>
      </c>
      <c r="B15" s="45"/>
      <c r="C15" s="46" t="s">
        <v>37</v>
      </c>
      <c r="D15" s="34" t="n">
        <v>150000</v>
      </c>
      <c r="E15" s="35"/>
      <c r="F15" s="35"/>
      <c r="G15" s="37" t="n">
        <f aca="false">SUM(E15:F15)</f>
        <v>0</v>
      </c>
      <c r="H15" s="38" t="n">
        <f aca="false">+D15+G15</f>
        <v>150000</v>
      </c>
      <c r="I15" s="34" t="n">
        <v>525000</v>
      </c>
      <c r="J15" s="35"/>
      <c r="K15" s="35"/>
      <c r="L15" s="39"/>
      <c r="M15" s="38" t="n">
        <f aca="false">+I15+L15</f>
        <v>525000</v>
      </c>
      <c r="N15" s="34"/>
      <c r="O15" s="35"/>
      <c r="P15" s="40" t="n">
        <f aca="false">+N15+O15</f>
        <v>0</v>
      </c>
      <c r="Q15" s="47"/>
      <c r="R15" s="34" t="n">
        <v>35000</v>
      </c>
      <c r="S15" s="35"/>
      <c r="T15" s="40" t="n">
        <f aca="false">+R15+S15</f>
        <v>35000</v>
      </c>
      <c r="U15" s="42" t="n">
        <f aca="false">+D15+I15+N15+Q15+R15</f>
        <v>710000</v>
      </c>
      <c r="V15" s="39" t="n">
        <f aca="false">+G15+L15+O15+S15</f>
        <v>0</v>
      </c>
      <c r="W15" s="40" t="n">
        <f aca="false">+H15+M15+P15+Q15+T15</f>
        <v>710000</v>
      </c>
      <c r="X15" s="43"/>
    </row>
    <row r="16" customFormat="false" ht="14.25" hidden="false" customHeight="false" outlineLevel="0" collapsed="false">
      <c r="A16" s="44" t="s">
        <v>38</v>
      </c>
      <c r="B16" s="45"/>
      <c r="C16" s="46" t="s">
        <v>39</v>
      </c>
      <c r="D16" s="34" t="n">
        <v>1434678</v>
      </c>
      <c r="E16" s="35"/>
      <c r="F16" s="51"/>
      <c r="G16" s="37" t="n">
        <f aca="false">SUM(E16:F16)</f>
        <v>0</v>
      </c>
      <c r="H16" s="38" t="n">
        <f aca="false">+D16+G16</f>
        <v>1434678</v>
      </c>
      <c r="I16" s="34" t="n">
        <v>460000</v>
      </c>
      <c r="J16" s="35"/>
      <c r="K16" s="35"/>
      <c r="L16" s="39"/>
      <c r="M16" s="38" t="n">
        <f aca="false">+I16+L16</f>
        <v>460000</v>
      </c>
      <c r="N16" s="34" t="n">
        <v>2500000</v>
      </c>
      <c r="O16" s="35"/>
      <c r="P16" s="40" t="n">
        <f aca="false">+N16+O16</f>
        <v>2500000</v>
      </c>
      <c r="Q16" s="47" t="n">
        <v>155980</v>
      </c>
      <c r="R16" s="34" t="n">
        <v>62000</v>
      </c>
      <c r="S16" s="35"/>
      <c r="T16" s="40" t="n">
        <f aca="false">+R16+S16</f>
        <v>62000</v>
      </c>
      <c r="U16" s="42" t="n">
        <f aca="false">+D16+I16+N16+Q16+R16</f>
        <v>4612658</v>
      </c>
      <c r="V16" s="39" t="n">
        <f aca="false">+G16+L16+O16+S16</f>
        <v>0</v>
      </c>
      <c r="W16" s="40" t="n">
        <f aca="false">+H16+M16+P16+Q16+T16</f>
        <v>4612658</v>
      </c>
      <c r="X16" s="43"/>
    </row>
    <row r="17" customFormat="false" ht="14.25" hidden="false" customHeight="false" outlineLevel="0" collapsed="false">
      <c r="A17" s="44" t="s">
        <v>40</v>
      </c>
      <c r="B17" s="45"/>
      <c r="C17" s="46" t="s">
        <v>41</v>
      </c>
      <c r="D17" s="34" t="n">
        <v>485735</v>
      </c>
      <c r="E17" s="35"/>
      <c r="F17" s="35"/>
      <c r="G17" s="37" t="n">
        <f aca="false">SUM(E17:F17)</f>
        <v>0</v>
      </c>
      <c r="H17" s="38" t="n">
        <f aca="false">+D17+G17</f>
        <v>485735</v>
      </c>
      <c r="I17" s="34" t="n">
        <v>67000</v>
      </c>
      <c r="J17" s="35"/>
      <c r="K17" s="51"/>
      <c r="L17" s="39"/>
      <c r="M17" s="38" t="n">
        <f aca="false">+I17+L17</f>
        <v>67000</v>
      </c>
      <c r="N17" s="34" t="n">
        <v>845000</v>
      </c>
      <c r="O17" s="35"/>
      <c r="P17" s="40" t="n">
        <f aca="false">+N17+O17</f>
        <v>845000</v>
      </c>
      <c r="Q17" s="47"/>
      <c r="R17" s="34" t="n">
        <v>10000</v>
      </c>
      <c r="S17" s="35"/>
      <c r="T17" s="40" t="n">
        <f aca="false">+R17+S17</f>
        <v>10000</v>
      </c>
      <c r="U17" s="42" t="n">
        <f aca="false">+D17+I17+N17+Q17+R17</f>
        <v>1407735</v>
      </c>
      <c r="V17" s="39" t="n">
        <f aca="false">+G17+L17+O17+S17</f>
        <v>0</v>
      </c>
      <c r="W17" s="40" t="n">
        <f aca="false">+H17+M17+P17+Q17+T17</f>
        <v>1407735</v>
      </c>
      <c r="X17" s="43"/>
    </row>
    <row r="18" customFormat="false" ht="14.25" hidden="false" customHeight="false" outlineLevel="0" collapsed="false">
      <c r="A18" s="44" t="s">
        <v>42</v>
      </c>
      <c r="B18" s="45"/>
      <c r="C18" s="46" t="s">
        <v>43</v>
      </c>
      <c r="D18" s="34" t="n">
        <v>5749</v>
      </c>
      <c r="E18" s="35"/>
      <c r="F18" s="35"/>
      <c r="G18" s="37" t="n">
        <f aca="false">SUM(E18:F18)</f>
        <v>0</v>
      </c>
      <c r="H18" s="38" t="n">
        <f aca="false">+D18+G18</f>
        <v>5749</v>
      </c>
      <c r="I18" s="34" t="n">
        <v>8000</v>
      </c>
      <c r="J18" s="35"/>
      <c r="K18" s="35"/>
      <c r="L18" s="39"/>
      <c r="M18" s="38" t="n">
        <f aca="false">+I18+L18</f>
        <v>8000</v>
      </c>
      <c r="N18" s="34"/>
      <c r="O18" s="35"/>
      <c r="P18" s="40" t="n">
        <f aca="false">+N18+O18</f>
        <v>0</v>
      </c>
      <c r="Q18" s="47"/>
      <c r="R18" s="34"/>
      <c r="S18" s="35"/>
      <c r="T18" s="40" t="n">
        <f aca="false">+R18+S18</f>
        <v>0</v>
      </c>
      <c r="U18" s="42" t="n">
        <f aca="false">+D18+I18+N18+Q18+R18</f>
        <v>13749</v>
      </c>
      <c r="V18" s="39" t="n">
        <f aca="false">+G18+L18+O18+S18</f>
        <v>0</v>
      </c>
      <c r="W18" s="40" t="n">
        <f aca="false">+H18+M18+P18+Q18+T18</f>
        <v>13749</v>
      </c>
      <c r="X18" s="43"/>
    </row>
    <row r="19" customFormat="false" ht="14.25" hidden="false" customHeight="false" outlineLevel="0" collapsed="false">
      <c r="A19" s="44" t="s">
        <v>44</v>
      </c>
      <c r="B19" s="45"/>
      <c r="C19" s="46" t="s">
        <v>45</v>
      </c>
      <c r="D19" s="34" t="n">
        <v>54370</v>
      </c>
      <c r="E19" s="35"/>
      <c r="F19" s="35"/>
      <c r="G19" s="37" t="n">
        <f aca="false">SUM(E19:F19)</f>
        <v>0</v>
      </c>
      <c r="H19" s="38" t="n">
        <f aca="false">+D19+G19</f>
        <v>54370</v>
      </c>
      <c r="I19" s="34" t="n">
        <v>60000</v>
      </c>
      <c r="J19" s="35"/>
      <c r="K19" s="35"/>
      <c r="L19" s="39"/>
      <c r="M19" s="38" t="n">
        <f aca="false">+I19+L19</f>
        <v>60000</v>
      </c>
      <c r="N19" s="34" t="n">
        <v>50000</v>
      </c>
      <c r="O19" s="35"/>
      <c r="P19" s="40" t="n">
        <f aca="false">+N19+O19</f>
        <v>50000</v>
      </c>
      <c r="Q19" s="47"/>
      <c r="R19" s="34" t="n">
        <v>12000</v>
      </c>
      <c r="S19" s="35"/>
      <c r="T19" s="40" t="n">
        <f aca="false">+R19+S19</f>
        <v>12000</v>
      </c>
      <c r="U19" s="42" t="n">
        <f aca="false">+D19+I19+N19+Q19+R19</f>
        <v>176370</v>
      </c>
      <c r="V19" s="39" t="n">
        <f aca="false">+G19+L19+O19+S19</f>
        <v>0</v>
      </c>
      <c r="W19" s="40" t="n">
        <f aca="false">+H19+M19+P19+Q19+T19</f>
        <v>176370</v>
      </c>
      <c r="X19" s="43"/>
    </row>
    <row r="20" customFormat="false" ht="14.25" hidden="false" customHeight="false" outlineLevel="0" collapsed="false">
      <c r="A20" s="44" t="s">
        <v>46</v>
      </c>
      <c r="B20" s="45"/>
      <c r="C20" s="46" t="s">
        <v>47</v>
      </c>
      <c r="D20" s="34"/>
      <c r="E20" s="35"/>
      <c r="F20" s="35"/>
      <c r="G20" s="37" t="n">
        <f aca="false">SUM(E20:F20)</f>
        <v>0</v>
      </c>
      <c r="H20" s="38" t="n">
        <f aca="false">+D20+G20</f>
        <v>0</v>
      </c>
      <c r="I20" s="34"/>
      <c r="J20" s="35"/>
      <c r="K20" s="35"/>
      <c r="L20" s="39"/>
      <c r="M20" s="38" t="n">
        <f aca="false">+I20+L20</f>
        <v>0</v>
      </c>
      <c r="N20" s="34"/>
      <c r="O20" s="35"/>
      <c r="P20" s="40" t="n">
        <f aca="false">+N20+O20</f>
        <v>0</v>
      </c>
      <c r="Q20" s="47"/>
      <c r="R20" s="34"/>
      <c r="S20" s="35"/>
      <c r="T20" s="40" t="n">
        <f aca="false">+R20+S20</f>
        <v>0</v>
      </c>
      <c r="U20" s="42" t="n">
        <f aca="false">+D20+I20+N20+Q20+R20</f>
        <v>0</v>
      </c>
      <c r="V20" s="39" t="n">
        <f aca="false">+G20+L20+O20+S20</f>
        <v>0</v>
      </c>
      <c r="W20" s="40" t="n">
        <f aca="false">+H20+M20+P20+Q20+T20</f>
        <v>0</v>
      </c>
      <c r="X20" s="43"/>
    </row>
    <row r="21" customFormat="false" ht="14.25" hidden="false" customHeight="false" outlineLevel="0" collapsed="false">
      <c r="A21" s="44" t="s">
        <v>48</v>
      </c>
      <c r="B21" s="45"/>
      <c r="C21" s="46" t="s">
        <v>49</v>
      </c>
      <c r="D21" s="34"/>
      <c r="E21" s="48"/>
      <c r="F21" s="35"/>
      <c r="G21" s="37" t="n">
        <f aca="false">SUM(E21:F21)</f>
        <v>0</v>
      </c>
      <c r="H21" s="38" t="n">
        <f aca="false">+D21+G21</f>
        <v>0</v>
      </c>
      <c r="I21" s="34"/>
      <c r="J21" s="48"/>
      <c r="K21" s="35"/>
      <c r="L21" s="39"/>
      <c r="M21" s="38" t="n">
        <f aca="false">+I21+L21</f>
        <v>0</v>
      </c>
      <c r="N21" s="49"/>
      <c r="O21" s="35"/>
      <c r="P21" s="40" t="n">
        <f aca="false">+N21+O21</f>
        <v>0</v>
      </c>
      <c r="Q21" s="47"/>
      <c r="R21" s="49"/>
      <c r="S21" s="35"/>
      <c r="T21" s="40" t="n">
        <f aca="false">+R21+S21</f>
        <v>0</v>
      </c>
      <c r="U21" s="42" t="n">
        <f aca="false">+D21+I21+N21+Q21+R21</f>
        <v>0</v>
      </c>
      <c r="V21" s="39" t="n">
        <f aca="false">+G21+L21+O21+S21</f>
        <v>0</v>
      </c>
      <c r="W21" s="40" t="n">
        <f aca="false">+H21+M21+P21+Q21+T21</f>
        <v>0</v>
      </c>
      <c r="X21" s="50"/>
    </row>
    <row r="22" customFormat="false" ht="14.25" hidden="false" customHeight="false" outlineLevel="0" collapsed="false">
      <c r="A22" s="44" t="s">
        <v>50</v>
      </c>
      <c r="B22" s="45"/>
      <c r="C22" s="46" t="s">
        <v>51</v>
      </c>
      <c r="D22" s="34"/>
      <c r="E22" s="48"/>
      <c r="F22" s="35"/>
      <c r="G22" s="37" t="n">
        <f aca="false">SUM(E22:F22)</f>
        <v>0</v>
      </c>
      <c r="H22" s="38" t="n">
        <f aca="false">+D22+G22</f>
        <v>0</v>
      </c>
      <c r="I22" s="34"/>
      <c r="J22" s="48"/>
      <c r="K22" s="35"/>
      <c r="L22" s="39"/>
      <c r="M22" s="38" t="n">
        <f aca="false">+I22+L22</f>
        <v>0</v>
      </c>
      <c r="N22" s="49"/>
      <c r="O22" s="35"/>
      <c r="P22" s="40" t="n">
        <f aca="false">+N22+O22</f>
        <v>0</v>
      </c>
      <c r="Q22" s="47"/>
      <c r="R22" s="49"/>
      <c r="S22" s="35"/>
      <c r="T22" s="40" t="n">
        <f aca="false">+R22+S22</f>
        <v>0</v>
      </c>
      <c r="U22" s="42" t="n">
        <f aca="false">+D22+I22+N22+Q22+R22</f>
        <v>0</v>
      </c>
      <c r="V22" s="39" t="n">
        <f aca="false">+G22+L22+O22+S22</f>
        <v>0</v>
      </c>
      <c r="W22" s="40" t="n">
        <f aca="false">+H22+M22+P22+Q22+T22</f>
        <v>0</v>
      </c>
      <c r="X22" s="50"/>
    </row>
    <row r="23" customFormat="false" ht="14.25" hidden="false" customHeight="false" outlineLevel="0" collapsed="false">
      <c r="A23" s="44" t="s">
        <v>52</v>
      </c>
      <c r="B23" s="45"/>
      <c r="C23" s="46" t="s">
        <v>53</v>
      </c>
      <c r="D23" s="34"/>
      <c r="E23" s="35"/>
      <c r="F23" s="35"/>
      <c r="G23" s="37" t="n">
        <f aca="false">SUM(E23:F23)</f>
        <v>0</v>
      </c>
      <c r="H23" s="38" t="n">
        <f aca="false">+D23+G23</f>
        <v>0</v>
      </c>
      <c r="I23" s="34" t="n">
        <v>22000</v>
      </c>
      <c r="J23" s="35"/>
      <c r="K23" s="35"/>
      <c r="L23" s="39"/>
      <c r="M23" s="38" t="n">
        <f aca="false">+I23+L23</f>
        <v>22000</v>
      </c>
      <c r="N23" s="34"/>
      <c r="O23" s="35"/>
      <c r="P23" s="40" t="n">
        <f aca="false">+N23+O23</f>
        <v>0</v>
      </c>
      <c r="Q23" s="47"/>
      <c r="R23" s="34"/>
      <c r="S23" s="35"/>
      <c r="T23" s="40" t="n">
        <f aca="false">+R23+S23</f>
        <v>0</v>
      </c>
      <c r="U23" s="42" t="n">
        <f aca="false">+D23+I23+N23+Q23+R23</f>
        <v>22000</v>
      </c>
      <c r="V23" s="39" t="n">
        <f aca="false">+G23+L23+O23+S23</f>
        <v>0</v>
      </c>
      <c r="W23" s="40" t="n">
        <f aca="false">+H23+M23+P23+Q23+T23</f>
        <v>22000</v>
      </c>
      <c r="X23" s="43"/>
    </row>
    <row r="24" customFormat="false" ht="14.25" hidden="false" customHeight="false" outlineLevel="0" collapsed="false">
      <c r="A24" s="44" t="s">
        <v>54</v>
      </c>
      <c r="B24" s="45"/>
      <c r="C24" s="46" t="s">
        <v>55</v>
      </c>
      <c r="D24" s="34" t="n">
        <v>18900</v>
      </c>
      <c r="E24" s="48"/>
      <c r="F24" s="35"/>
      <c r="G24" s="37" t="n">
        <f aca="false">SUM(E24:F24)</f>
        <v>0</v>
      </c>
      <c r="H24" s="38" t="n">
        <f aca="false">+D24+G24</f>
        <v>18900</v>
      </c>
      <c r="I24" s="34"/>
      <c r="J24" s="48"/>
      <c r="K24" s="35"/>
      <c r="L24" s="39"/>
      <c r="M24" s="38" t="n">
        <f aca="false">+I24+L24</f>
        <v>0</v>
      </c>
      <c r="N24" s="34"/>
      <c r="O24" s="35"/>
      <c r="P24" s="40" t="n">
        <f aca="false">+N24+O24</f>
        <v>0</v>
      </c>
      <c r="Q24" s="47"/>
      <c r="R24" s="34"/>
      <c r="S24" s="35"/>
      <c r="T24" s="40" t="n">
        <f aca="false">+R24+S24</f>
        <v>0</v>
      </c>
      <c r="U24" s="42" t="n">
        <f aca="false">+D24+I24+N24+Q24+R24</f>
        <v>18900</v>
      </c>
      <c r="V24" s="39" t="n">
        <f aca="false">+G24+L24+O24+S24</f>
        <v>0</v>
      </c>
      <c r="W24" s="40" t="n">
        <f aca="false">+H24+M24+P24+Q24+T24</f>
        <v>18900</v>
      </c>
      <c r="X24" s="43"/>
    </row>
    <row r="25" customFormat="false" ht="14.25" hidden="false" customHeight="false" outlineLevel="0" collapsed="false">
      <c r="A25" s="44" t="s">
        <v>56</v>
      </c>
      <c r="B25" s="45"/>
      <c r="C25" s="46" t="s">
        <v>57</v>
      </c>
      <c r="D25" s="34" t="n">
        <v>30000</v>
      </c>
      <c r="E25" s="35"/>
      <c r="F25" s="35"/>
      <c r="G25" s="37" t="n">
        <f aca="false">SUM(E25:F25)</f>
        <v>0</v>
      </c>
      <c r="H25" s="38" t="n">
        <f aca="false">+D25+G25</f>
        <v>30000</v>
      </c>
      <c r="I25" s="34" t="n">
        <v>105000</v>
      </c>
      <c r="J25" s="35"/>
      <c r="K25" s="35"/>
      <c r="L25" s="39"/>
      <c r="M25" s="38" t="n">
        <f aca="false">+I25+L25</f>
        <v>105000</v>
      </c>
      <c r="N25" s="34"/>
      <c r="O25" s="35"/>
      <c r="P25" s="40" t="n">
        <f aca="false">+N25+O25</f>
        <v>0</v>
      </c>
      <c r="Q25" s="47" t="n">
        <v>46772</v>
      </c>
      <c r="R25" s="34" t="n">
        <v>40000</v>
      </c>
      <c r="S25" s="35"/>
      <c r="T25" s="40" t="n">
        <f aca="false">+R25+S25</f>
        <v>40000</v>
      </c>
      <c r="U25" s="42" t="n">
        <f aca="false">+D25+I25+N25+Q25+R25</f>
        <v>221772</v>
      </c>
      <c r="V25" s="39" t="n">
        <f aca="false">+G25+L25+O25+S25</f>
        <v>0</v>
      </c>
      <c r="W25" s="40" t="n">
        <f aca="false">+H25+M25+P25+Q25+T25</f>
        <v>221772</v>
      </c>
      <c r="X25" s="43"/>
    </row>
    <row r="26" customFormat="false" ht="14.25" hidden="false" customHeight="false" outlineLevel="0" collapsed="false">
      <c r="A26" s="44" t="s">
        <v>58</v>
      </c>
      <c r="B26" s="45"/>
      <c r="C26" s="46" t="s">
        <v>59</v>
      </c>
      <c r="D26" s="34"/>
      <c r="E26" s="48"/>
      <c r="F26" s="35"/>
      <c r="G26" s="37" t="n">
        <f aca="false">SUM(E26:F26)</f>
        <v>0</v>
      </c>
      <c r="H26" s="38" t="n">
        <f aca="false">+D26+G26</f>
        <v>0</v>
      </c>
      <c r="I26" s="34"/>
      <c r="J26" s="48"/>
      <c r="K26" s="35"/>
      <c r="L26" s="39"/>
      <c r="M26" s="38" t="n">
        <f aca="false">+I26+L26</f>
        <v>0</v>
      </c>
      <c r="N26" s="49"/>
      <c r="O26" s="35"/>
      <c r="P26" s="40" t="n">
        <f aca="false">+N26+O26</f>
        <v>0</v>
      </c>
      <c r="Q26" s="47"/>
      <c r="R26" s="49"/>
      <c r="S26" s="35"/>
      <c r="T26" s="40" t="n">
        <f aca="false">+R26+S26</f>
        <v>0</v>
      </c>
      <c r="U26" s="42" t="n">
        <f aca="false">+D26+I26+N26+Q26+R26</f>
        <v>0</v>
      </c>
      <c r="V26" s="39" t="n">
        <f aca="false">+G26+L26+O26+S26</f>
        <v>0</v>
      </c>
      <c r="W26" s="40" t="n">
        <f aca="false">+H26+M26+P26+Q26+T26</f>
        <v>0</v>
      </c>
      <c r="X26" s="50"/>
    </row>
    <row r="27" customFormat="false" ht="14.25" hidden="false" customHeight="false" outlineLevel="0" collapsed="false">
      <c r="A27" s="44" t="s">
        <v>60</v>
      </c>
      <c r="B27" s="45"/>
      <c r="C27" s="46" t="s">
        <v>61</v>
      </c>
      <c r="D27" s="34"/>
      <c r="E27" s="35"/>
      <c r="F27" s="35"/>
      <c r="G27" s="37" t="n">
        <f aca="false">SUM(E27:F27)</f>
        <v>0</v>
      </c>
      <c r="H27" s="38" t="n">
        <f aca="false">+D27+G27</f>
        <v>0</v>
      </c>
      <c r="I27" s="34" t="n">
        <v>4000</v>
      </c>
      <c r="J27" s="35"/>
      <c r="K27" s="35"/>
      <c r="L27" s="39"/>
      <c r="M27" s="38" t="n">
        <f aca="false">+I27+L27</f>
        <v>4000</v>
      </c>
      <c r="N27" s="34"/>
      <c r="O27" s="35"/>
      <c r="P27" s="40" t="n">
        <f aca="false">+N27+O27</f>
        <v>0</v>
      </c>
      <c r="Q27" s="47"/>
      <c r="R27" s="34"/>
      <c r="S27" s="35"/>
      <c r="T27" s="40" t="n">
        <f aca="false">+R27+S27</f>
        <v>0</v>
      </c>
      <c r="U27" s="42" t="n">
        <f aca="false">+D27+I27+N27+Q27+R27</f>
        <v>4000</v>
      </c>
      <c r="V27" s="39" t="n">
        <f aca="false">+G27+L27+O27+S27</f>
        <v>0</v>
      </c>
      <c r="W27" s="40" t="n">
        <f aca="false">+H27+M27+P27+Q27+T27</f>
        <v>4000</v>
      </c>
      <c r="X27" s="43"/>
    </row>
    <row r="28" customFormat="false" ht="14.25" hidden="false" customHeight="false" outlineLevel="0" collapsed="false">
      <c r="A28" s="52" t="s">
        <v>62</v>
      </c>
      <c r="B28" s="53"/>
      <c r="C28" s="54" t="s">
        <v>63</v>
      </c>
      <c r="D28" s="55"/>
      <c r="E28" s="56"/>
      <c r="F28" s="56"/>
      <c r="G28" s="37" t="n">
        <f aca="false">SUM(E28:F28)</f>
        <v>0</v>
      </c>
      <c r="H28" s="38" t="n">
        <f aca="false">+D28+G28</f>
        <v>0</v>
      </c>
      <c r="I28" s="34"/>
      <c r="J28" s="35"/>
      <c r="K28" s="35"/>
      <c r="L28" s="39"/>
      <c r="M28" s="38" t="n">
        <f aca="false">+I28+L28</f>
        <v>0</v>
      </c>
      <c r="N28" s="55"/>
      <c r="O28" s="56"/>
      <c r="P28" s="40" t="n">
        <f aca="false">+N28+O28</f>
        <v>0</v>
      </c>
      <c r="Q28" s="57"/>
      <c r="R28" s="55"/>
      <c r="S28" s="56"/>
      <c r="T28" s="40" t="n">
        <f aca="false">+R28+S28</f>
        <v>0</v>
      </c>
      <c r="U28" s="58" t="n">
        <f aca="false">+D28+I28+N28+Q28+R28</f>
        <v>0</v>
      </c>
      <c r="V28" s="59" t="n">
        <f aca="false">+G28+L28+O28+S28</f>
        <v>0</v>
      </c>
      <c r="W28" s="40" t="n">
        <f aca="false">+H28+M28+P28+Q28+T28</f>
        <v>0</v>
      </c>
      <c r="X28" s="60"/>
      <c r="Y28" s="61"/>
    </row>
    <row r="29" customFormat="false" ht="14.25" hidden="false" customHeight="false" outlineLevel="0" collapsed="false">
      <c r="A29" s="62" t="s">
        <v>64</v>
      </c>
      <c r="B29" s="63"/>
      <c r="C29" s="64" t="s">
        <v>65</v>
      </c>
      <c r="D29" s="65"/>
      <c r="E29" s="66"/>
      <c r="F29" s="66"/>
      <c r="G29" s="66"/>
      <c r="H29" s="67"/>
      <c r="I29" s="68"/>
      <c r="J29" s="69"/>
      <c r="K29" s="70"/>
      <c r="L29" s="39"/>
      <c r="M29" s="38" t="n">
        <f aca="false">+I29+L29</f>
        <v>0</v>
      </c>
      <c r="N29" s="71"/>
      <c r="O29" s="66"/>
      <c r="P29" s="40" t="n">
        <f aca="false">+N29+O29</f>
        <v>0</v>
      </c>
      <c r="Q29" s="72"/>
      <c r="R29" s="71"/>
      <c r="S29" s="73"/>
      <c r="T29" s="40" t="n">
        <f aca="false">+R29+S29</f>
        <v>0</v>
      </c>
      <c r="U29" s="74"/>
      <c r="V29" s="59" t="n">
        <f aca="false">+G29+L29+O29+S29</f>
        <v>0</v>
      </c>
      <c r="W29" s="40" t="n">
        <f aca="false">+H29+M29+P29+Q29+T29</f>
        <v>0</v>
      </c>
      <c r="X29" s="75"/>
      <c r="Y29" s="61"/>
    </row>
    <row r="30" customFormat="false" ht="15.75" hidden="false" customHeight="false" outlineLevel="0" collapsed="false">
      <c r="A30" s="76" t="s">
        <v>66</v>
      </c>
      <c r="B30" s="77"/>
      <c r="C30" s="78"/>
      <c r="D30" s="79" t="n">
        <f aca="false">SUM(D9:D29)</f>
        <v>3171432</v>
      </c>
      <c r="E30" s="80" t="n">
        <f aca="false">SUM(E9:E29)</f>
        <v>0</v>
      </c>
      <c r="F30" s="80" t="n">
        <f aca="false">SUM(F9:F29)</f>
        <v>0</v>
      </c>
      <c r="G30" s="80" t="n">
        <f aca="false">SUM(G9:G29)</f>
        <v>0</v>
      </c>
      <c r="H30" s="81" t="n">
        <f aca="false">SUM(H9:H29)</f>
        <v>3171432</v>
      </c>
      <c r="I30" s="79" t="n">
        <f aca="false">SUM(I9:I29)</f>
        <v>2078000</v>
      </c>
      <c r="J30" s="80" t="n">
        <f aca="false">SUM(J9:J29)</f>
        <v>0</v>
      </c>
      <c r="K30" s="80" t="n">
        <f aca="false">SUM(K9:K29)</f>
        <v>0</v>
      </c>
      <c r="L30" s="80" t="n">
        <f aca="false">SUM(L9:L29)</f>
        <v>0</v>
      </c>
      <c r="M30" s="81" t="n">
        <f aca="false">SUM(M9:M29)</f>
        <v>2078000</v>
      </c>
      <c r="N30" s="82" t="n">
        <f aca="false">SUM(N9:N29)</f>
        <v>3395000</v>
      </c>
      <c r="O30" s="80" t="n">
        <f aca="false">SUM(O9:O29)</f>
        <v>0</v>
      </c>
      <c r="P30" s="83" t="n">
        <f aca="false">SUM(P9:P29)</f>
        <v>3395000</v>
      </c>
      <c r="Q30" s="83" t="n">
        <f aca="false">SUM(Q9:Q29)</f>
        <v>202752</v>
      </c>
      <c r="R30" s="82" t="n">
        <f aca="false">SUM(R9:R29)</f>
        <v>542000</v>
      </c>
      <c r="S30" s="80" t="n">
        <f aca="false">SUM(S9:S29)</f>
        <v>0</v>
      </c>
      <c r="T30" s="83" t="n">
        <f aca="false">SUM(T9:T29)</f>
        <v>542000</v>
      </c>
      <c r="U30" s="82" t="n">
        <f aca="false">U27+U25+U24+U23+U19+U18+U17+U16+U15+U14+U13+U12+U10+U9+U11+U21+U22+U26+U28</f>
        <v>9389184</v>
      </c>
      <c r="V30" s="80" t="n">
        <f aca="false">V27+V25+V24+V23+V19+V18+V17+V16+V15+V14+V13+V12+V10+V9+V11+V21+V22+V26+V28+V29</f>
        <v>0</v>
      </c>
      <c r="W30" s="83" t="n">
        <f aca="false">W27+W25+W24+W23+W19+W18+W17+W16+W15+W14+W13+W12+W10+W9+W11+W21+W22+W26+W28+W29</f>
        <v>9389184</v>
      </c>
      <c r="X30" s="84"/>
      <c r="Y30" s="61"/>
    </row>
    <row r="31" customFormat="false" ht="14.25" hidden="false" customHeight="false" outlineLevel="0" collapsed="false">
      <c r="G31" s="85" t="n">
        <f aca="false">SUM(E30:F30)</f>
        <v>0</v>
      </c>
      <c r="H31" s="85" t="n">
        <f aca="false">+D30+G30</f>
        <v>3171432</v>
      </c>
      <c r="L31" s="85" t="n">
        <f aca="false">SUM(J30:K30)</f>
        <v>0</v>
      </c>
      <c r="M31" s="85" t="n">
        <f aca="false">+I30+L30</f>
        <v>2078000</v>
      </c>
      <c r="P31" s="85" t="n">
        <f aca="false">SUM(N30:O30)</f>
        <v>3395000</v>
      </c>
      <c r="T31" s="85" t="n">
        <f aca="false">SUM(R30:S30)</f>
        <v>542000</v>
      </c>
      <c r="W31" s="85" t="n">
        <f aca="false">SUM(U30:V30)</f>
        <v>9389184</v>
      </c>
      <c r="X31" s="86"/>
      <c r="Y31" s="61"/>
    </row>
    <row r="32" customFormat="false" ht="15.75" hidden="false" customHeight="false" outlineLevel="0" collapsed="false">
      <c r="A32" s="7" t="s">
        <v>67</v>
      </c>
      <c r="D32" s="8" t="s">
        <v>5</v>
      </c>
      <c r="E32" s="8" t="s">
        <v>5</v>
      </c>
      <c r="F32" s="8" t="s">
        <v>5</v>
      </c>
      <c r="G32" s="8" t="s">
        <v>5</v>
      </c>
      <c r="H32" s="8" t="s">
        <v>5</v>
      </c>
      <c r="I32" s="8" t="s">
        <v>5</v>
      </c>
      <c r="J32" s="8" t="s">
        <v>5</v>
      </c>
      <c r="K32" s="8" t="s">
        <v>5</v>
      </c>
      <c r="L32" s="8" t="s">
        <v>5</v>
      </c>
      <c r="M32" s="8" t="s">
        <v>5</v>
      </c>
      <c r="N32" s="8" t="s">
        <v>5</v>
      </c>
      <c r="O32" s="8" t="s">
        <v>5</v>
      </c>
      <c r="P32" s="8" t="s">
        <v>5</v>
      </c>
      <c r="Q32" s="8" t="s">
        <v>5</v>
      </c>
      <c r="R32" s="8" t="s">
        <v>5</v>
      </c>
      <c r="S32" s="8" t="s">
        <v>5</v>
      </c>
      <c r="T32" s="8" t="s">
        <v>5</v>
      </c>
      <c r="U32" s="8" t="s">
        <v>5</v>
      </c>
      <c r="V32" s="8" t="s">
        <v>5</v>
      </c>
      <c r="W32" s="8" t="s">
        <v>5</v>
      </c>
      <c r="X32" s="5"/>
    </row>
    <row r="33" customFormat="false" ht="15" hidden="false" customHeight="false" outlineLevel="0" collapsed="false">
      <c r="A33" s="9" t="s">
        <v>6</v>
      </c>
      <c r="B33" s="10" t="s">
        <v>7</v>
      </c>
      <c r="C33" s="87" t="s">
        <v>8</v>
      </c>
      <c r="D33" s="12" t="s">
        <v>68</v>
      </c>
      <c r="E33" s="12"/>
      <c r="F33" s="12"/>
      <c r="G33" s="12"/>
      <c r="H33" s="12"/>
      <c r="I33" s="12"/>
      <c r="J33" s="12"/>
      <c r="K33" s="12"/>
      <c r="L33" s="12"/>
      <c r="M33" s="12"/>
      <c r="N33" s="13" t="s">
        <v>69</v>
      </c>
      <c r="O33" s="13"/>
      <c r="P33" s="13"/>
      <c r="Q33" s="13"/>
      <c r="R33" s="14" t="s">
        <v>70</v>
      </c>
      <c r="S33" s="14"/>
      <c r="T33" s="14"/>
      <c r="U33" s="88" t="s">
        <v>71</v>
      </c>
      <c r="V33" s="88"/>
      <c r="W33" s="88"/>
      <c r="X33" s="5"/>
    </row>
    <row r="34" customFormat="false" ht="14.25" hidden="false" customHeight="false" outlineLevel="0" collapsed="false">
      <c r="A34" s="89"/>
      <c r="B34" s="90"/>
      <c r="C34" s="91"/>
      <c r="D34" s="19" t="s">
        <v>13</v>
      </c>
      <c r="E34" s="19"/>
      <c r="F34" s="19"/>
      <c r="G34" s="19"/>
      <c r="H34" s="19"/>
      <c r="I34" s="19" t="s">
        <v>14</v>
      </c>
      <c r="J34" s="19"/>
      <c r="K34" s="19"/>
      <c r="L34" s="19"/>
      <c r="M34" s="19"/>
      <c r="N34" s="19" t="s">
        <v>15</v>
      </c>
      <c r="O34" s="19"/>
      <c r="P34" s="19"/>
      <c r="Q34" s="20" t="s">
        <v>16</v>
      </c>
      <c r="R34" s="19" t="s">
        <v>17</v>
      </c>
      <c r="S34" s="19"/>
      <c r="T34" s="19"/>
      <c r="U34" s="21"/>
      <c r="V34" s="21"/>
      <c r="W34" s="21"/>
      <c r="X34" s="5"/>
    </row>
    <row r="35" customFormat="false" ht="15" hidden="false" customHeight="false" outlineLevel="0" collapsed="false">
      <c r="A35" s="89"/>
      <c r="B35" s="90"/>
      <c r="C35" s="91"/>
      <c r="D35" s="25" t="s">
        <v>18</v>
      </c>
      <c r="E35" s="26" t="s">
        <v>19</v>
      </c>
      <c r="F35" s="26" t="s">
        <v>20</v>
      </c>
      <c r="G35" s="26" t="s">
        <v>21</v>
      </c>
      <c r="H35" s="27" t="s">
        <v>22</v>
      </c>
      <c r="I35" s="25" t="s">
        <v>23</v>
      </c>
      <c r="J35" s="92" t="s">
        <v>19</v>
      </c>
      <c r="K35" s="93" t="s">
        <v>20</v>
      </c>
      <c r="L35" s="92" t="s">
        <v>21</v>
      </c>
      <c r="M35" s="94" t="s">
        <v>22</v>
      </c>
      <c r="N35" s="25" t="s">
        <v>23</v>
      </c>
      <c r="O35" s="28" t="s">
        <v>21</v>
      </c>
      <c r="P35" s="29" t="s">
        <v>22</v>
      </c>
      <c r="Q35" s="29" t="s">
        <v>18</v>
      </c>
      <c r="R35" s="25" t="s">
        <v>23</v>
      </c>
      <c r="S35" s="28" t="s">
        <v>21</v>
      </c>
      <c r="T35" s="29" t="s">
        <v>22</v>
      </c>
      <c r="U35" s="25" t="s">
        <v>23</v>
      </c>
      <c r="V35" s="30" t="s">
        <v>21</v>
      </c>
      <c r="W35" s="29" t="s">
        <v>22</v>
      </c>
      <c r="X35" s="5"/>
    </row>
    <row r="36" customFormat="false" ht="14.25" hidden="false" customHeight="false" outlineLevel="0" collapsed="false">
      <c r="A36" s="44" t="s">
        <v>72</v>
      </c>
      <c r="B36" s="45"/>
      <c r="C36" s="46" t="s">
        <v>73</v>
      </c>
      <c r="D36" s="49"/>
      <c r="E36" s="95"/>
      <c r="F36" s="51"/>
      <c r="G36" s="39" t="n">
        <f aca="false">SUM(E36:F36)</f>
        <v>0</v>
      </c>
      <c r="H36" s="38" t="n">
        <f aca="false">+D36+G36</f>
        <v>0</v>
      </c>
      <c r="I36" s="49" t="n">
        <v>2078000</v>
      </c>
      <c r="J36" s="95"/>
      <c r="K36" s="51"/>
      <c r="L36" s="39"/>
      <c r="M36" s="38" t="n">
        <f aca="false">+I36+L36</f>
        <v>2078000</v>
      </c>
      <c r="N36" s="49"/>
      <c r="O36" s="35"/>
      <c r="P36" s="40" t="n">
        <f aca="false">+N36+O36</f>
        <v>0</v>
      </c>
      <c r="Q36" s="47"/>
      <c r="R36" s="49"/>
      <c r="S36" s="35"/>
      <c r="T36" s="40" t="n">
        <f aca="false">+R36+S36</f>
        <v>0</v>
      </c>
      <c r="U36" s="36" t="n">
        <f aca="false">+D36+I36+N36+Q36+R36</f>
        <v>2078000</v>
      </c>
      <c r="V36" s="96" t="n">
        <f aca="false">+G36+L36+O36+S36</f>
        <v>0</v>
      </c>
      <c r="W36" s="40" t="n">
        <f aca="false">+H36+M36+P36+Q36+T36</f>
        <v>2078000</v>
      </c>
      <c r="X36" s="43"/>
    </row>
    <row r="37" customFormat="false" ht="14.25" hidden="false" customHeight="false" outlineLevel="0" collapsed="false">
      <c r="A37" s="44" t="s">
        <v>74</v>
      </c>
      <c r="B37" s="45"/>
      <c r="C37" s="46" t="s">
        <v>75</v>
      </c>
      <c r="D37" s="34"/>
      <c r="E37" s="35"/>
      <c r="F37" s="48"/>
      <c r="G37" s="39" t="n">
        <f aca="false">SUM(E37:F37)</f>
        <v>0</v>
      </c>
      <c r="H37" s="38" t="n">
        <f aca="false">+D37+G37</f>
        <v>0</v>
      </c>
      <c r="I37" s="34"/>
      <c r="J37" s="35"/>
      <c r="K37" s="35"/>
      <c r="L37" s="39"/>
      <c r="M37" s="38" t="n">
        <f aca="false">+I37+L37</f>
        <v>0</v>
      </c>
      <c r="N37" s="49"/>
      <c r="O37" s="35"/>
      <c r="P37" s="40" t="n">
        <f aca="false">+N37+O37</f>
        <v>0</v>
      </c>
      <c r="Q37" s="47"/>
      <c r="R37" s="49" t="n">
        <v>542000</v>
      </c>
      <c r="S37" s="35"/>
      <c r="T37" s="40" t="n">
        <f aca="false">+R37+S37</f>
        <v>542000</v>
      </c>
      <c r="U37" s="36" t="n">
        <f aca="false">+D37+I37+N37+Q37+R37</f>
        <v>542000</v>
      </c>
      <c r="V37" s="96" t="n">
        <f aca="false">+G37+L37+O37+S37</f>
        <v>0</v>
      </c>
      <c r="W37" s="40" t="n">
        <f aca="false">+H37+M37+P37+Q37+T37</f>
        <v>542000</v>
      </c>
      <c r="X37" s="43"/>
    </row>
    <row r="38" customFormat="false" ht="14.25" hidden="false" customHeight="false" outlineLevel="0" collapsed="false">
      <c r="A38" s="44" t="s">
        <v>76</v>
      </c>
      <c r="B38" s="45"/>
      <c r="C38" s="46" t="s">
        <v>77</v>
      </c>
      <c r="D38" s="34"/>
      <c r="E38" s="35"/>
      <c r="F38" s="48"/>
      <c r="G38" s="39" t="n">
        <f aca="false">SUM(E38:F38)</f>
        <v>0</v>
      </c>
      <c r="H38" s="38" t="n">
        <f aca="false">+D38+G38</f>
        <v>0</v>
      </c>
      <c r="I38" s="34"/>
      <c r="J38" s="35"/>
      <c r="K38" s="48"/>
      <c r="L38" s="39"/>
      <c r="M38" s="38" t="n">
        <f aca="false">+I38+L38</f>
        <v>0</v>
      </c>
      <c r="N38" s="49"/>
      <c r="O38" s="35"/>
      <c r="P38" s="40" t="n">
        <f aca="false">+N38+O38</f>
        <v>0</v>
      </c>
      <c r="Q38" s="47"/>
      <c r="R38" s="49"/>
      <c r="S38" s="35"/>
      <c r="T38" s="40" t="n">
        <f aca="false">+R38+S38</f>
        <v>0</v>
      </c>
      <c r="U38" s="36" t="n">
        <f aca="false">+D38+I38+N38+Q38+R38</f>
        <v>0</v>
      </c>
      <c r="V38" s="96" t="n">
        <f aca="false">+G38+L38+O38+S38</f>
        <v>0</v>
      </c>
      <c r="W38" s="40" t="n">
        <f aca="false">+H38+M38+P38+Q38+T38</f>
        <v>0</v>
      </c>
      <c r="X38" s="50"/>
    </row>
    <row r="39" customFormat="false" ht="14.25" hidden="false" customHeight="false" outlineLevel="0" collapsed="false">
      <c r="A39" s="44" t="s">
        <v>78</v>
      </c>
      <c r="B39" s="45"/>
      <c r="C39" s="46" t="s">
        <v>79</v>
      </c>
      <c r="D39" s="34"/>
      <c r="E39" s="35"/>
      <c r="F39" s="48"/>
      <c r="G39" s="39" t="n">
        <f aca="false">SUM(E39:F39)</f>
        <v>0</v>
      </c>
      <c r="H39" s="38" t="n">
        <f aca="false">+D39+G39</f>
        <v>0</v>
      </c>
      <c r="I39" s="34"/>
      <c r="J39" s="35"/>
      <c r="K39" s="35"/>
      <c r="L39" s="39"/>
      <c r="M39" s="38" t="n">
        <f aca="false">+I39+L39</f>
        <v>0</v>
      </c>
      <c r="N39" s="49"/>
      <c r="O39" s="35"/>
      <c r="P39" s="40" t="n">
        <f aca="false">+N39+O39</f>
        <v>0</v>
      </c>
      <c r="Q39" s="47"/>
      <c r="R39" s="49"/>
      <c r="S39" s="35"/>
      <c r="T39" s="40" t="n">
        <f aca="false">+R39+S39</f>
        <v>0</v>
      </c>
      <c r="U39" s="36" t="n">
        <f aca="false">+D39+I39+N39+Q39+R39</f>
        <v>0</v>
      </c>
      <c r="V39" s="96" t="n">
        <f aca="false">+G39+L39+O39+S39</f>
        <v>0</v>
      </c>
      <c r="W39" s="40" t="n">
        <f aca="false">+H39+M39+P39+Q39+T39</f>
        <v>0</v>
      </c>
      <c r="X39" s="43"/>
    </row>
    <row r="40" customFormat="false" ht="14.25" hidden="false" customHeight="false" outlineLevel="0" collapsed="false">
      <c r="A40" s="44" t="s">
        <v>80</v>
      </c>
      <c r="B40" s="45"/>
      <c r="C40" s="46" t="s">
        <v>81</v>
      </c>
      <c r="D40" s="34"/>
      <c r="E40" s="35"/>
      <c r="F40" s="48"/>
      <c r="G40" s="39" t="n">
        <f aca="false">SUM(E40:F40)</f>
        <v>0</v>
      </c>
      <c r="H40" s="38" t="n">
        <f aca="false">+D40+G40</f>
        <v>0</v>
      </c>
      <c r="I40" s="34"/>
      <c r="J40" s="35"/>
      <c r="K40" s="35"/>
      <c r="L40" s="39"/>
      <c r="M40" s="38" t="n">
        <f aca="false">+I40+L40</f>
        <v>0</v>
      </c>
      <c r="N40" s="49"/>
      <c r="O40" s="35"/>
      <c r="P40" s="40" t="n">
        <f aca="false">+N40+O40</f>
        <v>0</v>
      </c>
      <c r="Q40" s="47"/>
      <c r="R40" s="49"/>
      <c r="S40" s="35"/>
      <c r="T40" s="40" t="n">
        <f aca="false">+R40+S40</f>
        <v>0</v>
      </c>
      <c r="U40" s="36" t="n">
        <f aca="false">+D40+I40+N40+Q40+R40</f>
        <v>0</v>
      </c>
      <c r="V40" s="96" t="n">
        <f aca="false">+G40+L40+O40+S40</f>
        <v>0</v>
      </c>
      <c r="W40" s="40" t="n">
        <f aca="false">+H40+M40+P40+Q40+T40</f>
        <v>0</v>
      </c>
      <c r="X40" s="43"/>
    </row>
    <row r="41" customFormat="false" ht="14.25" hidden="false" customHeight="false" outlineLevel="0" collapsed="false">
      <c r="A41" s="44" t="s">
        <v>82</v>
      </c>
      <c r="B41" s="45"/>
      <c r="C41" s="46" t="s">
        <v>83</v>
      </c>
      <c r="D41" s="34"/>
      <c r="E41" s="35"/>
      <c r="F41" s="48"/>
      <c r="G41" s="39" t="n">
        <f aca="false">SUM(E41:F41)</f>
        <v>0</v>
      </c>
      <c r="H41" s="38" t="n">
        <f aca="false">+D41+G41</f>
        <v>0</v>
      </c>
      <c r="I41" s="34"/>
      <c r="J41" s="35"/>
      <c r="K41" s="48"/>
      <c r="L41" s="39"/>
      <c r="M41" s="38" t="n">
        <f aca="false">+I41+L41</f>
        <v>0</v>
      </c>
      <c r="N41" s="49"/>
      <c r="O41" s="35"/>
      <c r="P41" s="40" t="n">
        <f aca="false">+N41+O41</f>
        <v>0</v>
      </c>
      <c r="Q41" s="47"/>
      <c r="R41" s="49"/>
      <c r="S41" s="35"/>
      <c r="T41" s="40" t="n">
        <f aca="false">+R41+S41</f>
        <v>0</v>
      </c>
      <c r="U41" s="36" t="n">
        <f aca="false">+D41+I41+N41+Q41+R41</f>
        <v>0</v>
      </c>
      <c r="V41" s="96" t="n">
        <f aca="false">+G41+L41+O41+S41</f>
        <v>0</v>
      </c>
      <c r="W41" s="40" t="n">
        <f aca="false">+H41+M41+P41+Q41+T41</f>
        <v>0</v>
      </c>
      <c r="X41" s="50"/>
    </row>
    <row r="42" customFormat="false" ht="14.25" hidden="false" customHeight="false" outlineLevel="0" collapsed="false">
      <c r="A42" s="44" t="s">
        <v>84</v>
      </c>
      <c r="B42" s="45"/>
      <c r="C42" s="46" t="s">
        <v>85</v>
      </c>
      <c r="D42" s="34"/>
      <c r="E42" s="35"/>
      <c r="F42" s="48"/>
      <c r="G42" s="39" t="n">
        <f aca="false">SUM(E42:F42)</f>
        <v>0</v>
      </c>
      <c r="H42" s="38" t="n">
        <f aca="false">+D42+G42</f>
        <v>0</v>
      </c>
      <c r="I42" s="34"/>
      <c r="J42" s="35"/>
      <c r="K42" s="48"/>
      <c r="L42" s="39" t="n">
        <f aca="false">SUM(J42:K42)</f>
        <v>0</v>
      </c>
      <c r="M42" s="38" t="n">
        <f aca="false">+I42+L42</f>
        <v>0</v>
      </c>
      <c r="N42" s="49"/>
      <c r="O42" s="35"/>
      <c r="P42" s="40" t="n">
        <f aca="false">+N42+O42</f>
        <v>0</v>
      </c>
      <c r="Q42" s="47"/>
      <c r="R42" s="49"/>
      <c r="S42" s="35"/>
      <c r="T42" s="40" t="n">
        <f aca="false">+R42+S42</f>
        <v>0</v>
      </c>
      <c r="U42" s="36" t="n">
        <f aca="false">+D42+I42+N42+Q42+R42</f>
        <v>0</v>
      </c>
      <c r="V42" s="96" t="n">
        <f aca="false">+G42+L42+O42+S42</f>
        <v>0</v>
      </c>
      <c r="W42" s="40" t="n">
        <f aca="false">+H42+M42+P42+Q42+T42</f>
        <v>0</v>
      </c>
      <c r="X42" s="50"/>
    </row>
    <row r="43" customFormat="false" ht="14.25" hidden="false" customHeight="false" outlineLevel="0" collapsed="false">
      <c r="A43" s="44" t="s">
        <v>86</v>
      </c>
      <c r="B43" s="45"/>
      <c r="C43" s="46" t="s">
        <v>87</v>
      </c>
      <c r="D43" s="34"/>
      <c r="E43" s="35"/>
      <c r="F43" s="48"/>
      <c r="G43" s="39" t="n">
        <f aca="false">SUM(E43:F43)</f>
        <v>0</v>
      </c>
      <c r="H43" s="38" t="n">
        <f aca="false">+D43+G43</f>
        <v>0</v>
      </c>
      <c r="I43" s="34"/>
      <c r="J43" s="35"/>
      <c r="K43" s="48"/>
      <c r="L43" s="39" t="n">
        <f aca="false">SUM(J43:K43)</f>
        <v>0</v>
      </c>
      <c r="M43" s="38" t="n">
        <f aca="false">+I43+L43</f>
        <v>0</v>
      </c>
      <c r="N43" s="49"/>
      <c r="O43" s="35"/>
      <c r="P43" s="40" t="n">
        <f aca="false">+N43+O43</f>
        <v>0</v>
      </c>
      <c r="Q43" s="47"/>
      <c r="R43" s="49"/>
      <c r="S43" s="35"/>
      <c r="T43" s="40" t="n">
        <f aca="false">+R43+S43</f>
        <v>0</v>
      </c>
      <c r="U43" s="36" t="n">
        <f aca="false">+D43+I43+N43+Q43+R43</f>
        <v>0</v>
      </c>
      <c r="V43" s="96" t="n">
        <f aca="false">+G43+L43+O43+S43</f>
        <v>0</v>
      </c>
      <c r="W43" s="40" t="n">
        <f aca="false">+H43+M43+P43+Q43+T43</f>
        <v>0</v>
      </c>
      <c r="X43" s="50"/>
    </row>
    <row r="44" customFormat="false" ht="14.25" hidden="false" customHeight="false" outlineLevel="0" collapsed="false">
      <c r="A44" s="44" t="s">
        <v>88</v>
      </c>
      <c r="B44" s="45"/>
      <c r="C44" s="46" t="s">
        <v>89</v>
      </c>
      <c r="D44" s="34" t="n">
        <v>3171432</v>
      </c>
      <c r="E44" s="35"/>
      <c r="F44" s="48"/>
      <c r="G44" s="39" t="n">
        <f aca="false">SUM(E44:F44)</f>
        <v>0</v>
      </c>
      <c r="H44" s="38" t="n">
        <f aca="false">+D44+G44</f>
        <v>3171432</v>
      </c>
      <c r="I44" s="34"/>
      <c r="J44" s="35"/>
      <c r="K44" s="35"/>
      <c r="L44" s="39" t="n">
        <f aca="false">SUM(J44:K44)</f>
        <v>0</v>
      </c>
      <c r="M44" s="38" t="n">
        <f aca="false">+I44+L44</f>
        <v>0</v>
      </c>
      <c r="N44" s="49" t="n">
        <v>3395000</v>
      </c>
      <c r="O44" s="35"/>
      <c r="P44" s="40" t="n">
        <f aca="false">+N44+O44</f>
        <v>3395000</v>
      </c>
      <c r="Q44" s="47" t="n">
        <v>202752</v>
      </c>
      <c r="R44" s="49"/>
      <c r="S44" s="35"/>
      <c r="T44" s="40" t="n">
        <f aca="false">+R44+S44</f>
        <v>0</v>
      </c>
      <c r="U44" s="36" t="n">
        <f aca="false">+D44+I44+N44+Q44+R44</f>
        <v>6769184</v>
      </c>
      <c r="V44" s="96" t="n">
        <f aca="false">+G44+L44+O44+S44</f>
        <v>0</v>
      </c>
      <c r="W44" s="40" t="n">
        <f aca="false">+H44+M44+P44+Q44+T44</f>
        <v>6769184</v>
      </c>
      <c r="X44" s="43"/>
    </row>
    <row r="45" customFormat="false" ht="14.25" hidden="false" customHeight="false" outlineLevel="0" collapsed="false">
      <c r="A45" s="97"/>
      <c r="B45" s="98"/>
      <c r="C45" s="99"/>
      <c r="D45" s="100"/>
      <c r="E45" s="101"/>
      <c r="F45" s="102"/>
      <c r="G45" s="103"/>
      <c r="H45" s="104"/>
      <c r="I45" s="100"/>
      <c r="J45" s="105"/>
      <c r="K45" s="105"/>
      <c r="L45" s="105"/>
      <c r="M45" s="102"/>
      <c r="N45" s="106"/>
      <c r="O45" s="105"/>
      <c r="P45" s="107"/>
      <c r="Q45" s="107"/>
      <c r="R45" s="106"/>
      <c r="S45" s="105"/>
      <c r="T45" s="107"/>
      <c r="U45" s="108"/>
      <c r="V45" s="109"/>
      <c r="W45" s="110"/>
      <c r="X45" s="43"/>
    </row>
    <row r="46" customFormat="false" ht="15.75" hidden="false" customHeight="false" outlineLevel="0" collapsed="false">
      <c r="A46" s="76" t="s">
        <v>90</v>
      </c>
      <c r="B46" s="77"/>
      <c r="C46" s="78"/>
      <c r="D46" s="82" t="n">
        <f aca="false">SUM(D36:D45)</f>
        <v>3171432</v>
      </c>
      <c r="E46" s="111" t="n">
        <f aca="false">SUM(E36:E45)</f>
        <v>0</v>
      </c>
      <c r="F46" s="80" t="n">
        <f aca="false">SUM(F36:F45)</f>
        <v>0</v>
      </c>
      <c r="G46" s="80" t="n">
        <f aca="false">SUM(G36:G45)</f>
        <v>0</v>
      </c>
      <c r="H46" s="112" t="n">
        <f aca="false">SUM(H36:H45)</f>
        <v>3171432</v>
      </c>
      <c r="I46" s="82" t="n">
        <f aca="false">SUM(I36:I45)</f>
        <v>2078000</v>
      </c>
      <c r="J46" s="111" t="n">
        <f aca="false">SUM(J36:J45)</f>
        <v>0</v>
      </c>
      <c r="K46" s="80" t="n">
        <f aca="false">SUM(K36:K45)</f>
        <v>0</v>
      </c>
      <c r="L46" s="80" t="n">
        <f aca="false">SUM(L36:L45)</f>
        <v>0</v>
      </c>
      <c r="M46" s="112" t="n">
        <f aca="false">SUM(M36:M45)</f>
        <v>2078000</v>
      </c>
      <c r="N46" s="79" t="n">
        <f aca="false">SUM(N36:N45)</f>
        <v>3395000</v>
      </c>
      <c r="O46" s="80" t="n">
        <f aca="false">SUM(O36:O45)</f>
        <v>0</v>
      </c>
      <c r="P46" s="112" t="n">
        <f aca="false">SUM(P36:P45)</f>
        <v>3395000</v>
      </c>
      <c r="Q46" s="83" t="n">
        <f aca="false">SUM(Q36:Q45)</f>
        <v>202752</v>
      </c>
      <c r="R46" s="79" t="n">
        <f aca="false">SUM(R36:R45)</f>
        <v>542000</v>
      </c>
      <c r="S46" s="80" t="n">
        <f aca="false">SUM(S36:S45)</f>
        <v>0</v>
      </c>
      <c r="T46" s="83" t="n">
        <f aca="false">SUM(T36:T45)</f>
        <v>542000</v>
      </c>
      <c r="U46" s="79" t="n">
        <f aca="false">U44+U40+U39+U37+U36+U38+U41+U42+U43</f>
        <v>9389184</v>
      </c>
      <c r="V46" s="80" t="n">
        <f aca="false">+V36+V37+V39+V40+V44+V38+V41+V42+V43</f>
        <v>0</v>
      </c>
      <c r="W46" s="83" t="n">
        <f aca="false">W44+W40+W39+W37+W36+W38+W41+W42+W43</f>
        <v>9389184</v>
      </c>
      <c r="X46" s="113"/>
    </row>
    <row r="47" customFormat="false" ht="15" hidden="false" customHeight="false" outlineLevel="0" collapsed="false">
      <c r="G47" s="85" t="n">
        <f aca="false">SUM(E46:F46)</f>
        <v>0</v>
      </c>
      <c r="H47" s="85" t="n">
        <f aca="false">+D46+G46</f>
        <v>3171432</v>
      </c>
      <c r="L47" s="85" t="n">
        <f aca="false">SUM(J46:K46)</f>
        <v>0</v>
      </c>
      <c r="M47" s="85" t="n">
        <f aca="false">+I46+L46</f>
        <v>2078000</v>
      </c>
      <c r="P47" s="85" t="n">
        <f aca="false">+N46+O46</f>
        <v>3395000</v>
      </c>
      <c r="T47" s="85" t="n">
        <f aca="false">+R46+S46</f>
        <v>542000</v>
      </c>
      <c r="W47" s="85" t="n">
        <f aca="false">SUM(U46:V46)</f>
        <v>9389184</v>
      </c>
      <c r="X47" s="5"/>
    </row>
    <row r="48" customFormat="false" ht="15.75" hidden="false" customHeight="false" outlineLevel="0" collapsed="false">
      <c r="A48" s="114" t="s">
        <v>91</v>
      </c>
      <c r="B48" s="115"/>
      <c r="C48" s="116"/>
      <c r="D48" s="117" t="n">
        <f aca="false">D46-D30</f>
        <v>0</v>
      </c>
      <c r="E48" s="118" t="n">
        <f aca="false">+E46-E30</f>
        <v>0</v>
      </c>
      <c r="F48" s="118" t="n">
        <f aca="false">+F46-F30</f>
        <v>0</v>
      </c>
      <c r="G48" s="119" t="n">
        <f aca="false">+G46-G30</f>
        <v>0</v>
      </c>
      <c r="H48" s="120" t="n">
        <f aca="false">+H46-H30</f>
        <v>0</v>
      </c>
      <c r="I48" s="117" t="n">
        <f aca="false">+I46-I30</f>
        <v>0</v>
      </c>
      <c r="J48" s="121" t="n">
        <f aca="false">+J46-J30</f>
        <v>0</v>
      </c>
      <c r="K48" s="118" t="n">
        <f aca="false">+K46-K30</f>
        <v>0</v>
      </c>
      <c r="L48" s="118" t="n">
        <f aca="false">+L46-L30</f>
        <v>0</v>
      </c>
      <c r="M48" s="121" t="n">
        <f aca="false">+M46-M30</f>
        <v>0</v>
      </c>
      <c r="N48" s="117" t="n">
        <f aca="false">+N46-N30</f>
        <v>0</v>
      </c>
      <c r="O48" s="121" t="n">
        <f aca="false">+O46-O30</f>
        <v>0</v>
      </c>
      <c r="P48" s="122" t="n">
        <f aca="false">+P46-P30</f>
        <v>0</v>
      </c>
      <c r="Q48" s="123" t="n">
        <f aca="false">+Q46-Q30</f>
        <v>0</v>
      </c>
      <c r="R48" s="117" t="n">
        <f aca="false">+R46-R30</f>
        <v>0</v>
      </c>
      <c r="S48" s="121" t="n">
        <f aca="false">+S46-S30</f>
        <v>0</v>
      </c>
      <c r="T48" s="123" t="n">
        <f aca="false">+T46-T30</f>
        <v>0</v>
      </c>
      <c r="U48" s="117" t="n">
        <f aca="false">+U46-U30</f>
        <v>0</v>
      </c>
      <c r="V48" s="121" t="n">
        <f aca="false">+V46-V30</f>
        <v>0</v>
      </c>
      <c r="W48" s="123" t="n">
        <f aca="false">+W46-W30</f>
        <v>0</v>
      </c>
      <c r="X48" s="124"/>
    </row>
    <row r="49" customFormat="false" ht="14.25" hidden="false" customHeight="false" outlineLevel="0" collapsed="false">
      <c r="W49" s="85" t="n">
        <f aca="false">+U48+V48</f>
        <v>0</v>
      </c>
      <c r="X49" s="5"/>
    </row>
    <row r="50" customFormat="false" ht="14.25" hidden="false" customHeight="false" outlineLevel="0" collapsed="false">
      <c r="C50" s="125"/>
      <c r="X50" s="5"/>
    </row>
    <row r="51" customFormat="false" ht="14.25" hidden="false" customHeight="false" outlineLevel="0" collapsed="false">
      <c r="D51" s="126"/>
      <c r="E51" s="126"/>
      <c r="F51" s="126"/>
      <c r="G51" s="126"/>
      <c r="H51" s="126"/>
      <c r="I51" s="126"/>
      <c r="J51" s="126"/>
      <c r="K51" s="126"/>
      <c r="X51" s="5"/>
    </row>
    <row r="52" customFormat="false" ht="14.25" hidden="false" customHeight="false" outlineLevel="0" collapsed="false">
      <c r="D52" s="126"/>
      <c r="E52" s="126"/>
      <c r="F52" s="126"/>
      <c r="G52" s="126"/>
      <c r="H52" s="126"/>
      <c r="I52" s="126"/>
      <c r="J52" s="126"/>
      <c r="K52" s="126"/>
      <c r="X52" s="5"/>
    </row>
    <row r="53" customFormat="false" ht="14.25" hidden="false" customHeight="false" outlineLevel="0" collapsed="false">
      <c r="D53" s="126"/>
      <c r="E53" s="126"/>
      <c r="F53" s="126"/>
      <c r="G53" s="126"/>
      <c r="H53" s="126"/>
      <c r="I53" s="126"/>
      <c r="J53" s="126"/>
      <c r="K53" s="126"/>
      <c r="X53" s="5"/>
    </row>
    <row r="54" customFormat="false" ht="14.25" hidden="false" customHeight="false" outlineLevel="0" collapsed="false">
      <c r="X54" s="5"/>
    </row>
    <row r="55" customFormat="false" ht="14.25" hidden="false" customHeight="false" outlineLevel="0" collapsed="false">
      <c r="X55" s="5"/>
    </row>
  </sheetData>
  <mergeCells count="18">
    <mergeCell ref="D6:M6"/>
    <mergeCell ref="N6:Q6"/>
    <mergeCell ref="R6:T6"/>
    <mergeCell ref="U6:W6"/>
    <mergeCell ref="D7:H7"/>
    <mergeCell ref="I7:M7"/>
    <mergeCell ref="N7:P7"/>
    <mergeCell ref="R7:T7"/>
    <mergeCell ref="U7:W7"/>
    <mergeCell ref="D33:M33"/>
    <mergeCell ref="N33:Q33"/>
    <mergeCell ref="R33:T33"/>
    <mergeCell ref="U33:W33"/>
    <mergeCell ref="D34:H34"/>
    <mergeCell ref="I34:M34"/>
    <mergeCell ref="N34:P34"/>
    <mergeCell ref="R34:T34"/>
    <mergeCell ref="U34:W34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LibreOffice/7.5.5.2$Windows_X86_64 LibreOffice_project/ca8fe7424262805f223b9a2334bc7181abbcbf5e</Application>
  <AppVersion>15.0000</AppVersion>
  <Company>Město Uherský Brod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2020-12-15T07:47:09Z</dcterms:created>
  <dc:creator>Vrána Petr, Ing.</dc:creator>
  <dc:description/>
  <dc:language>cs-CZ</dc:language>
  <cp:lastModifiedBy>ucetnipc</cp:lastModifiedBy>
  <cp:lastPrinted>2024-12-11T07:16:07Z</cp:lastPrinted>
  <dcterms:modified xsi:type="dcterms:W3CDTF">2024-12-11T09:33:27Z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